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735" tabRatio="1000"/>
  </bookViews>
  <sheets>
    <sheet name="汇总表" sheetId="13" r:id="rId1"/>
    <sheet name="工程量清单" sheetId="15" r:id="rId2"/>
  </sheets>
  <definedNames>
    <definedName name="_xlnm._FilterDatabase" localSheetId="1" hidden="1">工程量清单!$A$3:$XEW$80</definedName>
    <definedName name="_xlnm.Print_Area" localSheetId="1">工程量清单!$B$1:$J$78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<sst xmlns="http://schemas.openxmlformats.org/spreadsheetml/2006/main" count="256" uniqueCount="158">
  <si>
    <t>石亭收费站宿舍楼装修改造工程工程量清单</t>
  </si>
  <si>
    <t>序号</t>
  </si>
  <si>
    <t>汇总细项</t>
  </si>
  <si>
    <t>金额（元）</t>
  </si>
  <si>
    <t>备注</t>
  </si>
  <si>
    <t>一</t>
  </si>
  <si>
    <t>石亭收费站宿舍楼装修改造工程_土建工程</t>
  </si>
  <si>
    <t>二</t>
  </si>
  <si>
    <t>石亭收费站宿舍楼装修改造工程_安装工程</t>
  </si>
  <si>
    <t>三</t>
  </si>
  <si>
    <t>暂列金</t>
  </si>
  <si>
    <t>固定费用，不可竞争</t>
  </si>
  <si>
    <t>四</t>
  </si>
  <si>
    <t>安全生产费</t>
  </si>
  <si>
    <t>合                  计</t>
  </si>
  <si>
    <t>项目编码</t>
  </si>
  <si>
    <t>项目名称</t>
  </si>
  <si>
    <t>项目特征描述</t>
  </si>
  <si>
    <t>计量
单位</t>
  </si>
  <si>
    <t>工程量</t>
  </si>
  <si>
    <t>金     额（元）</t>
  </si>
  <si>
    <t>综合单价</t>
  </si>
  <si>
    <t>合价</t>
  </si>
  <si>
    <t>一、门窗工程</t>
  </si>
  <si>
    <t>1</t>
  </si>
  <si>
    <t>010802001001</t>
  </si>
  <si>
    <t>金属（塑钢）门</t>
  </si>
  <si>
    <t xml:space="preserve">  XM0721带门套成品装饰平开
铝合金玻璃门（700*2100mm)
  1.门框、扇材质:铝合金型
材
  2.玻璃品种、厚度:6mm钢化
玻璃
  3.含五金等配件</t>
  </si>
  <si>
    <t>m2</t>
  </si>
  <si>
    <t>14.7</t>
  </si>
  <si>
    <t>2</t>
  </si>
  <si>
    <t>010807004001</t>
  </si>
  <si>
    <t>金属纱门</t>
  </si>
  <si>
    <t xml:space="preserve">  网纱门
  1.主材为不锈钢烤漆纱网，
加烤漆铝合金框</t>
  </si>
  <si>
    <t>21</t>
  </si>
  <si>
    <t>3</t>
  </si>
  <si>
    <t>010807004002</t>
  </si>
  <si>
    <t>金属纱窗</t>
  </si>
  <si>
    <t xml:space="preserve">  网纱窗
  1.主材为不锈钢烤漆纱网，
加烤漆铝合金框</t>
  </si>
  <si>
    <t>22.4</t>
  </si>
  <si>
    <t>分部分项小计</t>
  </si>
  <si>
    <t>单价措施小计</t>
  </si>
  <si>
    <t>二、屋面及防水工程</t>
  </si>
  <si>
    <t>010904002001</t>
  </si>
  <si>
    <t>楼(地)面涂膜防水</t>
  </si>
  <si>
    <t xml:space="preserve">  部位：卫生间
  1、1.5厚聚氨酯防水层(两
道)</t>
  </si>
  <si>
    <t>33.3</t>
  </si>
  <si>
    <t>010903002001</t>
  </si>
  <si>
    <t>墙面涂膜防水</t>
  </si>
  <si>
    <t xml:space="preserve">  部位：卫生间
  1、1.5厚聚氨酯防水层（计
入防水）</t>
  </si>
  <si>
    <t>119.88</t>
  </si>
  <si>
    <t>三、楼地面装饰工程</t>
  </si>
  <si>
    <t>011102003001</t>
  </si>
  <si>
    <t>块料楼地面</t>
  </si>
  <si>
    <t xml:space="preserve">  部位：卫生间
  1、水泥浆一道(内掺建筑胶
)
  2、最薄处20厚1:3水泥砂浆
找坡层,抹平
  3、1.5厚聚氨酯防水层(两
道)（计入防水）
  4、30厚1:3水泥砂浆结合层
  5、8厚600*600防滑地砖,干
水泥擦缝</t>
  </si>
  <si>
    <t>四、墙柱面装饰与隔断、幕墙工程</t>
  </si>
  <si>
    <t>011201004001</t>
  </si>
  <si>
    <t>立面砂浆找平层</t>
  </si>
  <si>
    <t xml:space="preserve">  部位：宿舍、阳台、外廊
/一层~三层楼梯间
  无机涂料内墙面
  1、凿除原墙面装修层至底
层（计入拆除）
  2、聚合物水泥砂浆修补墙
面
  3、3厚外加剂专用砂浆抹基
面刮糙
  4、5厚1:0.5:2.5水泥石灰
膏砂浆分层压实抹平
  5、刮腻子三遍（计入油漆
）
  6、封闭底涂料一道（计入
油漆）
  7、无机涂料两道（计入油
漆）</t>
  </si>
  <si>
    <t>447.9</t>
  </si>
  <si>
    <t>011204003001</t>
  </si>
  <si>
    <t>块料墙面</t>
  </si>
  <si>
    <t xml:space="preserve">  部位：卫生间
  1、凿除原墙面装修层至底
层（计入拆除）
  2、聚合物水泥砂浆修补墙
面
  3、3厚外加剂专用砂浆抹基
面刮糙
  4、1.5厚聚氨酯防水层（计
入防水）
  5、6厚1:0.3:2.5水泥石灰
膏砂浆分层压实抹平
  6、300*600釉面砖,用专用
胶粘剂粘贴</t>
  </si>
  <si>
    <t>188.1</t>
  </si>
  <si>
    <t>五、天棚工程</t>
  </si>
  <si>
    <t>011302001001</t>
  </si>
  <si>
    <t>天棚吊顶</t>
  </si>
  <si>
    <t xml:space="preserve">  部位：卫生间
  300*300铝扣板吊顶,做法参
11J930,-/H39</t>
  </si>
  <si>
    <t>六、油漆、涂料、裱糊工程</t>
  </si>
  <si>
    <t>011406001001</t>
  </si>
  <si>
    <t>抹灰面油漆涂料</t>
  </si>
  <si>
    <t xml:space="preserve">  部位：宿舍、阳台、外廊
/一层~三层楼梯间
  1、刮腻子三遍（计入油漆
）
  2、封闭底涂料一道（计入
油漆）
  3、无机涂料两道（计入油
漆）</t>
  </si>
  <si>
    <t>895.8</t>
  </si>
  <si>
    <t>七、拆除工程</t>
  </si>
  <si>
    <t>011610001001</t>
  </si>
  <si>
    <t>门窗拆除</t>
  </si>
  <si>
    <t>1.拆除整樘门窗</t>
  </si>
  <si>
    <t>樘</t>
  </si>
  <si>
    <t>10</t>
  </si>
  <si>
    <t>011604002001</t>
  </si>
  <si>
    <t>立面抹灰层</t>
  </si>
  <si>
    <t xml:space="preserve">  1.拆除原有涂料墙面至底层</t>
  </si>
  <si>
    <t>011605001001</t>
  </si>
  <si>
    <t>平面块料拆除</t>
  </si>
  <si>
    <t xml:space="preserve">  1.拆除卫生间瓷砖地面</t>
  </si>
  <si>
    <t>4</t>
  </si>
  <si>
    <t>011605002001</t>
  </si>
  <si>
    <t>立面块料拆除</t>
  </si>
  <si>
    <t xml:space="preserve">  1.拆除卫生间瓷砖墙面</t>
  </si>
  <si>
    <t>5</t>
  </si>
  <si>
    <t>011606003001</t>
  </si>
  <si>
    <t>天棚面龙骨及饰面
拆除</t>
  </si>
  <si>
    <t xml:space="preserve">  1.拆除卫生间天棚 (金属龙
骨 金属面)</t>
  </si>
  <si>
    <t>6</t>
  </si>
  <si>
    <t>011614009001</t>
  </si>
  <si>
    <t>招牌、灯箱拆除</t>
  </si>
  <si>
    <t xml:space="preserve">  1.拆除原有洗脸台</t>
  </si>
  <si>
    <t>m</t>
  </si>
  <si>
    <t>9.5</t>
  </si>
  <si>
    <t>7</t>
  </si>
  <si>
    <t>011614008001</t>
  </si>
  <si>
    <t>块料、石材台池槽
拆除</t>
  </si>
  <si>
    <t>1.拆除原有蹲式大便器</t>
  </si>
  <si>
    <t>套</t>
  </si>
  <si>
    <t>8</t>
  </si>
  <si>
    <t>010103002001</t>
  </si>
  <si>
    <t>余方弃置</t>
  </si>
  <si>
    <t xml:space="preserve">  1.废弃料品种:建筑垃圾
  2.运距:自行考虑
  3.人工装车</t>
  </si>
  <si>
    <t>m3</t>
  </si>
  <si>
    <t>36.76</t>
  </si>
  <si>
    <t>011703001001</t>
  </si>
  <si>
    <t>垂直运输</t>
  </si>
  <si>
    <t>1.垂直运输费(二、三层)人工搬运 砖、砌块、碎石、砂土、 钢筋、水泥、石灰、油漆、涂料、瓷砖等材料</t>
  </si>
  <si>
    <t>项</t>
  </si>
  <si>
    <t>八、其他装饰工程</t>
  </si>
  <si>
    <t>011505014001</t>
  </si>
  <si>
    <t>淋浴间</t>
  </si>
  <si>
    <t xml:space="preserve">  1.成品淋浴间（
900*900*2100mm)
  2、含制作安装运输等
  3、加贴玻璃防爆膜材料</t>
  </si>
  <si>
    <t>间</t>
  </si>
  <si>
    <t>总价措施费</t>
  </si>
  <si>
    <t>一、拆除工程</t>
  </si>
  <si>
    <t>030412001001</t>
  </si>
  <si>
    <t>普通灯具</t>
  </si>
  <si>
    <t>1.拆除吸顶灯</t>
  </si>
  <si>
    <t>16</t>
  </si>
  <si>
    <t>031004010001</t>
  </si>
  <si>
    <t>淋浴器</t>
  </si>
  <si>
    <t>1.拆除淋浴器</t>
  </si>
  <si>
    <t>031004003001</t>
  </si>
  <si>
    <t>洗脸盆</t>
  </si>
  <si>
    <t>1.拆除洗手盆</t>
  </si>
  <si>
    <t>组</t>
  </si>
  <si>
    <t>二、强电工程</t>
  </si>
  <si>
    <t>030412005002</t>
  </si>
  <si>
    <t>荧光灯</t>
  </si>
  <si>
    <t>1.300*600方形格栅荧光灯</t>
  </si>
  <si>
    <t>030411006001</t>
  </si>
  <si>
    <t>接线盒</t>
  </si>
  <si>
    <t>1.钢制灯头盒</t>
  </si>
  <si>
    <t>个</t>
  </si>
  <si>
    <t>031301017001</t>
  </si>
  <si>
    <t>脚手架搭拆</t>
  </si>
  <si>
    <t>电气设备安装脚
手架搭拆费</t>
  </si>
  <si>
    <t>三、给排水工程</t>
  </si>
  <si>
    <t>031004014002</t>
  </si>
  <si>
    <t>给、排水附(配)件</t>
  </si>
  <si>
    <t>1.地漏DN50</t>
  </si>
  <si>
    <t>031004010002</t>
  </si>
  <si>
    <t>1.淋浴器</t>
  </si>
  <si>
    <t>031004003002</t>
  </si>
  <si>
    <t xml:space="preserve">  1.成品洗手盆、柜子、梳妆
镜
  2.800*550*500mm（不锈钢
柜体、含镜子）
  3.含水龙头及配件、成套下
水配件</t>
  </si>
  <si>
    <t>031004006004</t>
  </si>
  <si>
    <t>大便器</t>
  </si>
  <si>
    <t>1.坐式大便器</t>
  </si>
  <si>
    <t>031301017004</t>
  </si>
  <si>
    <t>给排水、采暖、
燃气脚手架搭拆
费</t>
  </si>
  <si>
    <t>十、暂列金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</si>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</sst>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0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0"/>
      <color indexed="8"/>
      <name val="宋体"/>
      <charset val="134"/>
    </font>
    <font>
      <sz val="10"/>
      <color indexed="8"/>
      <name val="Arial"/>
      <charset val="1"/>
    </font>
    <font>
      <sz val="10"/>
      <color indexed="8"/>
      <name val="SansSerif"/>
      <charset val="134"/>
    </font>
    <font>
      <b/>
      <sz val="18"/>
      <color indexed="8"/>
      <name val="宋体"/>
      <charset val="134"/>
    </font>
    <font>
      <b/>
      <sz val="10"/>
      <color indexed="8"/>
      <name val="宋体"/>
      <charset val="134"/>
    </font>
    <font>
      <sz val="8.5"/>
      <color indexed="8"/>
      <name val="新宋体"/>
      <charset val="134"/>
    </font>
    <font>
      <sz val="9"/>
      <color indexed="8"/>
      <name val="宋体"/>
      <charset val="134"/>
    </font>
    <font>
      <b/>
      <sz val="10"/>
      <color indexed="8"/>
      <name val="SansSerif"/>
      <charset val="134"/>
    </font>
    <font>
      <sz val="9"/>
      <color indexed="8"/>
      <name val="新宋体"/>
      <charset val="134"/>
    </font>
    <font>
      <sz val="10"/>
      <color rgb="FF000000"/>
      <name val="宋体"/>
      <charset val="134"/>
    </font>
    <font>
      <b/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b/>
      <sz val="9"/>
      <color indexed="8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7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/>
    <xf numFmtId="176" fontId="0" fillId="0" borderId="0" xfId="0" applyNumberFormat="1" applyFont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top" wrapText="1"/>
    </xf>
    <xf numFmtId="0" fontId="7" fillId="0" borderId="1" xfId="0" applyNumberFormat="1" applyFont="1" applyFill="1" applyBorder="1" applyAlignment="1">
      <alignment horizontal="right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176" fontId="2" fillId="0" borderId="6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176" fontId="8" fillId="0" borderId="6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righ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176" fontId="2" fillId="0" borderId="9" xfId="0" applyNumberFormat="1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176" fontId="12" fillId="0" borderId="4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right" vertical="center" wrapText="1"/>
    </xf>
    <xf numFmtId="0" fontId="0" fillId="0" borderId="0" xfId="0" applyFont="1" applyBorder="1" applyAlignment="1">
      <alignment horizontal="center" vertical="center"/>
    </xf>
    <xf numFmtId="176" fontId="6" fillId="0" borderId="12" xfId="0" applyNumberFormat="1" applyFont="1" applyFill="1" applyBorder="1" applyAlignment="1">
      <alignment horizontal="center" vertical="center" wrapText="1"/>
    </xf>
    <xf numFmtId="176" fontId="13" fillId="0" borderId="4" xfId="0" applyNumberFormat="1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right" vertical="center" wrapText="1"/>
    </xf>
    <xf numFmtId="0" fontId="2" fillId="0" borderId="1" xfId="0" applyNumberFormat="1" applyFont="1" applyFill="1" applyBorder="1" applyAlignment="1">
      <alignment horizontal="right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176" fontId="8" fillId="0" borderId="7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6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176" fontId="2" fillId="0" borderId="7" xfId="0" applyNumberFormat="1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176" fontId="17" fillId="0" borderId="12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176" fontId="6" fillId="0" borderId="0" xfId="0" applyNumberFormat="1" applyFont="1" applyFill="1" applyAlignment="1">
      <alignment horizontal="center" vertical="center" wrapText="1"/>
    </xf>
    <xf numFmtId="0" fontId="18" fillId="0" borderId="0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176" fontId="2" fillId="0" borderId="1" xfId="0" applyNumberFormat="1" applyFont="1" applyFill="1" applyBorder="1" applyAlignment="1" applyProtection="1">
      <alignment horizontal="center" vertical="center" wrapText="1"/>
    </xf>
    <xf numFmtId="0" fontId="1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130" zoomScaleNormal="130" workbookViewId="0">
      <selection activeCell="C12" sqref="C12"/>
    </sheetView>
  </sheetViews>
  <sheetFormatPr defaultColWidth="9" defaultRowHeight="13.5" outlineLevelCol="6"/>
  <cols>
    <col min="1" max="1" width="6.53333333333333" style="1" customWidth="1"/>
    <col min="2" max="2" width="39.425" style="1" customWidth="1"/>
    <col min="3" max="3" width="13.8416666666667" style="1" customWidth="1"/>
    <col min="4" max="4" width="14.3" style="1" customWidth="1"/>
    <col min="5" max="7" width="12.625"/>
    <col min="8" max="8" width="10.375"/>
  </cols>
  <sheetData>
    <row r="1" ht="36" customHeight="1" spans="1:4">
      <c r="A1" s="67" t="s">
        <v>0</v>
      </c>
      <c r="B1" s="67"/>
      <c r="C1" s="67"/>
      <c r="D1" s="67"/>
    </row>
    <row r="2" ht="31" customHeight="1" spans="1:4">
      <c r="A2" s="68" t="s">
        <v>1</v>
      </c>
      <c r="B2" s="68" t="s">
        <v>2</v>
      </c>
      <c r="C2" s="69" t="s">
        <v>3</v>
      </c>
      <c r="D2" s="68" t="s">
        <v>4</v>
      </c>
    </row>
    <row r="3" ht="31" customHeight="1" spans="1:6">
      <c r="A3" s="70" t="s">
        <v>5</v>
      </c>
      <c r="B3" s="70" t="s">
        <v>6</v>
      </c>
      <c r="C3" s="71"/>
      <c r="D3" s="68"/>
      <c r="E3" s="1"/>
      <c r="F3" s="1"/>
    </row>
    <row r="4" ht="31" customHeight="1" spans="1:6">
      <c r="A4" s="70" t="s">
        <v>7</v>
      </c>
      <c r="B4" s="70" t="s">
        <v>8</v>
      </c>
      <c r="C4" s="72"/>
      <c r="D4" s="63"/>
      <c r="E4" s="1"/>
      <c r="F4" s="1"/>
    </row>
    <row r="5" ht="31" customHeight="1" spans="1:6">
      <c r="A5" s="70" t="s">
        <v>9</v>
      </c>
      <c r="B5" s="70" t="s">
        <v>10</v>
      </c>
      <c r="C5" s="72">
        <v>65000</v>
      </c>
      <c r="D5" s="63" t="s">
        <v>11</v>
      </c>
      <c r="E5" s="1"/>
      <c r="F5" s="1"/>
    </row>
    <row r="6" ht="31" customHeight="1" spans="1:6">
      <c r="A6" s="70" t="s">
        <v>12</v>
      </c>
      <c r="B6" s="70" t="s">
        <v>13</v>
      </c>
      <c r="C6" s="72">
        <v>8900</v>
      </c>
      <c r="D6" s="63" t="s">
        <v>11</v>
      </c>
      <c r="E6" s="1"/>
      <c r="F6" s="1"/>
    </row>
    <row r="7" ht="31" customHeight="1" spans="1:4">
      <c r="A7" s="68" t="s">
        <v>14</v>
      </c>
      <c r="B7" s="68"/>
      <c r="C7" s="72"/>
      <c r="D7" s="68"/>
    </row>
    <row r="8" ht="31" customHeight="1" spans="5:7">
      <c r="E8" s="73"/>
      <c r="G8" s="73"/>
    </row>
    <row r="9" ht="31" customHeight="1"/>
    <row r="10" spans="5:5">
      <c r="E10" s="1"/>
    </row>
  </sheetData>
  <mergeCells count="2">
    <mergeCell ref="A1:D1"/>
    <mergeCell ref="A7:B7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80"/>
  <sheetViews>
    <sheetView workbookViewId="0">
      <pane ySplit="4" topLeftCell="A65" activePane="bottomLeft" state="frozen"/>
      <selection/>
      <selection pane="bottomLeft" activeCell="G80" sqref="G80"/>
    </sheetView>
  </sheetViews>
  <sheetFormatPr defaultColWidth="9" defaultRowHeight="13.5"/>
  <cols>
    <col min="1" max="1" width="9" style="1" hidden="1"/>
    <col min="2" max="2" width="6.29166666666667" style="1" customWidth="1"/>
    <col min="3" max="3" width="10.7833333333333" style="1" customWidth="1"/>
    <col min="4" max="4" width="11.1833333333333" style="1" customWidth="1"/>
    <col min="5" max="5" width="14.8833333333333" style="1" customWidth="1"/>
    <col min="6" max="6" width="7.16666666666667" style="1" customWidth="1"/>
    <col min="7" max="7" width="7.16666666666667" style="6" customWidth="1"/>
    <col min="8" max="8" width="10.2083333333333" style="6" customWidth="1"/>
    <col min="9" max="9" width="12.175" style="7" customWidth="1"/>
    <col min="10" max="10" width="7.16666666666667" style="1" customWidth="1"/>
    <col min="11" max="11" width="12.625" style="1"/>
    <col min="12" max="12" width="10.375" style="1"/>
    <col min="13" max="16384" width="9" style="1"/>
  </cols>
  <sheetData>
    <row r="1" ht="22.5" spans="1:10">
      <c r="A1" s="8"/>
      <c r="B1" s="9" t="s">
        <v>0</v>
      </c>
      <c r="C1" s="9"/>
      <c r="D1" s="9"/>
      <c r="E1" s="9"/>
      <c r="F1" s="9"/>
      <c r="G1" s="10"/>
      <c r="H1" s="10"/>
      <c r="I1" s="10"/>
      <c r="J1" s="9"/>
    </row>
    <row r="2" spans="1:10">
      <c r="A2" s="8"/>
      <c r="B2" s="11"/>
      <c r="C2" s="11"/>
      <c r="D2" s="11"/>
      <c r="E2" s="11"/>
      <c r="F2" s="11"/>
      <c r="G2" s="12"/>
      <c r="H2" s="12"/>
      <c r="I2" s="12"/>
      <c r="J2" s="8"/>
    </row>
    <row r="3" spans="1:10">
      <c r="A3" s="8"/>
      <c r="B3" s="13" t="s">
        <v>1</v>
      </c>
      <c r="C3" s="13" t="s">
        <v>15</v>
      </c>
      <c r="D3" s="13" t="s">
        <v>16</v>
      </c>
      <c r="E3" s="13" t="s">
        <v>17</v>
      </c>
      <c r="F3" s="13" t="s">
        <v>18</v>
      </c>
      <c r="G3" s="14" t="s">
        <v>19</v>
      </c>
      <c r="H3" s="14" t="s">
        <v>20</v>
      </c>
      <c r="I3" s="37"/>
      <c r="J3" s="38" t="s">
        <v>4</v>
      </c>
    </row>
    <row r="4" spans="1:10">
      <c r="A4" s="8"/>
      <c r="B4" s="13"/>
      <c r="C4" s="13"/>
      <c r="D4" s="13"/>
      <c r="E4" s="13"/>
      <c r="F4" s="13"/>
      <c r="G4" s="14"/>
      <c r="H4" s="14" t="s">
        <v>21</v>
      </c>
      <c r="I4" s="39" t="s">
        <v>22</v>
      </c>
      <c r="J4" s="40"/>
    </row>
    <row r="5" spans="1:10">
      <c r="A5" s="8"/>
      <c r="B5" s="15" t="s">
        <v>6</v>
      </c>
      <c r="C5" s="16"/>
      <c r="D5" s="16"/>
      <c r="E5" s="16"/>
      <c r="F5" s="16"/>
      <c r="G5" s="16"/>
      <c r="H5" s="16"/>
      <c r="I5" s="41">
        <f>ROUND(I6+I12+I17+I21+I26+I30+I34+I46+I50,2)</f>
        <v>0</v>
      </c>
      <c r="J5" s="40"/>
    </row>
    <row r="6" spans="1:10">
      <c r="A6" s="8"/>
      <c r="B6" s="15" t="s">
        <v>23</v>
      </c>
      <c r="C6" s="16"/>
      <c r="D6" s="16"/>
      <c r="E6" s="16"/>
      <c r="F6" s="16"/>
      <c r="G6" s="16"/>
      <c r="H6" s="16"/>
      <c r="I6" s="42">
        <f>ROUND(I10+I11,2)</f>
        <v>0</v>
      </c>
      <c r="J6" s="43"/>
    </row>
    <row r="7" ht="115.5" spans="1:12">
      <c r="A7" s="8"/>
      <c r="B7" s="17" t="s">
        <v>24</v>
      </c>
      <c r="C7" s="18" t="s">
        <v>25</v>
      </c>
      <c r="D7" s="18" t="s">
        <v>26</v>
      </c>
      <c r="E7" s="19" t="s">
        <v>27</v>
      </c>
      <c r="F7" s="17" t="s">
        <v>28</v>
      </c>
      <c r="G7" s="20" t="s">
        <v>29</v>
      </c>
      <c r="H7" s="20"/>
      <c r="I7" s="20">
        <f>ROUND(G7*H7,2)</f>
        <v>0</v>
      </c>
      <c r="J7" s="43"/>
      <c r="L7" s="44"/>
    </row>
    <row r="8" ht="42" spans="1:12">
      <c r="A8" s="8"/>
      <c r="B8" s="17" t="s">
        <v>30</v>
      </c>
      <c r="C8" s="18" t="s">
        <v>31</v>
      </c>
      <c r="D8" s="18" t="s">
        <v>32</v>
      </c>
      <c r="E8" s="19" t="s">
        <v>33</v>
      </c>
      <c r="F8" s="17" t="s">
        <v>28</v>
      </c>
      <c r="G8" s="20" t="s">
        <v>34</v>
      </c>
      <c r="H8" s="20"/>
      <c r="I8" s="20">
        <f>ROUND(G8*H8,2)</f>
        <v>0</v>
      </c>
      <c r="J8" s="43"/>
      <c r="L8" s="44"/>
    </row>
    <row r="9" ht="42" spans="1:12">
      <c r="A9" s="8"/>
      <c r="B9" s="17" t="s">
        <v>35</v>
      </c>
      <c r="C9" s="18" t="s">
        <v>36</v>
      </c>
      <c r="D9" s="18" t="s">
        <v>37</v>
      </c>
      <c r="E9" s="19" t="s">
        <v>38</v>
      </c>
      <c r="F9" s="17" t="s">
        <v>28</v>
      </c>
      <c r="G9" s="20" t="s">
        <v>39</v>
      </c>
      <c r="H9" s="20"/>
      <c r="I9" s="20">
        <f t="shared" ref="I9:I14" si="0">ROUND(G9*H9,2)</f>
        <v>0</v>
      </c>
      <c r="J9" s="43"/>
      <c r="L9" s="44"/>
    </row>
    <row r="10" spans="1:12">
      <c r="A10" s="8"/>
      <c r="B10" s="21" t="s">
        <v>40</v>
      </c>
      <c r="C10" s="22"/>
      <c r="D10" s="22"/>
      <c r="E10" s="22"/>
      <c r="F10" s="22"/>
      <c r="G10" s="23"/>
      <c r="H10" s="24"/>
      <c r="I10" s="20">
        <f>ROUND(SUM(I7:I9),2)</f>
        <v>0</v>
      </c>
      <c r="J10" s="43"/>
      <c r="L10" s="45"/>
    </row>
    <row r="11" spans="1:10">
      <c r="A11" s="8"/>
      <c r="B11" s="21" t="s">
        <v>41</v>
      </c>
      <c r="C11" s="22"/>
      <c r="D11" s="22"/>
      <c r="E11" s="22"/>
      <c r="F11" s="22"/>
      <c r="G11" s="23"/>
      <c r="H11" s="24"/>
      <c r="I11" s="20">
        <v>0</v>
      </c>
      <c r="J11" s="43"/>
    </row>
    <row r="12" spans="1:10">
      <c r="A12" s="8"/>
      <c r="B12" s="25" t="s">
        <v>42</v>
      </c>
      <c r="C12" s="25"/>
      <c r="D12" s="25"/>
      <c r="E12" s="25"/>
      <c r="F12" s="25"/>
      <c r="G12" s="25"/>
      <c r="H12" s="25"/>
      <c r="I12" s="46">
        <f>ROUND(I15+I16,2)</f>
        <v>0</v>
      </c>
      <c r="J12" s="43"/>
    </row>
    <row r="13" ht="42" spans="1:10">
      <c r="A13" s="8"/>
      <c r="B13" s="17" t="s">
        <v>24</v>
      </c>
      <c r="C13" s="18" t="s">
        <v>43</v>
      </c>
      <c r="D13" s="18" t="s">
        <v>44</v>
      </c>
      <c r="E13" s="19" t="s">
        <v>45</v>
      </c>
      <c r="F13" s="17" t="s">
        <v>28</v>
      </c>
      <c r="G13" s="20" t="s">
        <v>46</v>
      </c>
      <c r="H13" s="20"/>
      <c r="I13" s="20">
        <f t="shared" si="0"/>
        <v>0</v>
      </c>
      <c r="J13" s="43"/>
    </row>
    <row r="14" ht="42" spans="1:10">
      <c r="A14" s="8"/>
      <c r="B14" s="17" t="s">
        <v>30</v>
      </c>
      <c r="C14" s="18" t="s">
        <v>47</v>
      </c>
      <c r="D14" s="18" t="s">
        <v>48</v>
      </c>
      <c r="E14" s="19" t="s">
        <v>49</v>
      </c>
      <c r="F14" s="17" t="s">
        <v>28</v>
      </c>
      <c r="G14" s="20" t="s">
        <v>50</v>
      </c>
      <c r="H14" s="20"/>
      <c r="I14" s="20">
        <f t="shared" si="0"/>
        <v>0</v>
      </c>
      <c r="J14" s="43"/>
    </row>
    <row r="15" spans="1:12">
      <c r="A15" s="8"/>
      <c r="B15" s="21" t="s">
        <v>40</v>
      </c>
      <c r="C15" s="22"/>
      <c r="D15" s="22"/>
      <c r="E15" s="22"/>
      <c r="F15" s="22"/>
      <c r="G15" s="23"/>
      <c r="H15" s="24"/>
      <c r="I15" s="20">
        <f>ROUND(SUM(I13:I14),2)</f>
        <v>0</v>
      </c>
      <c r="J15" s="43"/>
      <c r="L15" s="45"/>
    </row>
    <row r="16" spans="1:10">
      <c r="A16" s="8"/>
      <c r="B16" s="21" t="s">
        <v>41</v>
      </c>
      <c r="C16" s="22"/>
      <c r="D16" s="22"/>
      <c r="E16" s="22"/>
      <c r="F16" s="22"/>
      <c r="G16" s="23"/>
      <c r="H16" s="24"/>
      <c r="I16" s="20">
        <v>0</v>
      </c>
      <c r="J16" s="43"/>
    </row>
    <row r="17" spans="1:10">
      <c r="A17" s="8"/>
      <c r="B17" s="25" t="s">
        <v>51</v>
      </c>
      <c r="C17" s="25"/>
      <c r="D17" s="25"/>
      <c r="E17" s="25"/>
      <c r="F17" s="25"/>
      <c r="G17" s="25"/>
      <c r="H17" s="25"/>
      <c r="I17" s="46">
        <f>ROUND(I19+I20,2)</f>
        <v>0</v>
      </c>
      <c r="J17" s="43"/>
    </row>
    <row r="18" ht="157.5" spans="1:10">
      <c r="A18" s="8"/>
      <c r="B18" s="17" t="s">
        <v>24</v>
      </c>
      <c r="C18" s="18" t="s">
        <v>52</v>
      </c>
      <c r="D18" s="18" t="s">
        <v>53</v>
      </c>
      <c r="E18" s="19" t="s">
        <v>54</v>
      </c>
      <c r="F18" s="17" t="s">
        <v>28</v>
      </c>
      <c r="G18" s="20" t="s">
        <v>46</v>
      </c>
      <c r="H18" s="20"/>
      <c r="I18" s="20">
        <f t="shared" ref="I18:I23" si="1">ROUND(G18*H18,2)</f>
        <v>0</v>
      </c>
      <c r="J18" s="43"/>
    </row>
    <row r="19" customFormat="1" spans="1:12">
      <c r="A19" s="8"/>
      <c r="B19" s="21" t="s">
        <v>40</v>
      </c>
      <c r="C19" s="22"/>
      <c r="D19" s="22"/>
      <c r="E19" s="22"/>
      <c r="F19" s="22"/>
      <c r="G19" s="23"/>
      <c r="H19" s="24"/>
      <c r="I19" s="20">
        <f>I18</f>
        <v>0</v>
      </c>
      <c r="J19" s="43"/>
      <c r="K19" s="1"/>
      <c r="L19" s="45"/>
    </row>
    <row r="20" s="1" customFormat="1" spans="1:10">
      <c r="A20" s="8"/>
      <c r="B20" s="26" t="s">
        <v>41</v>
      </c>
      <c r="C20" s="27"/>
      <c r="D20" s="27"/>
      <c r="E20" s="27"/>
      <c r="F20" s="27"/>
      <c r="G20" s="28"/>
      <c r="H20" s="29"/>
      <c r="I20" s="20">
        <v>0</v>
      </c>
      <c r="J20" s="43"/>
    </row>
    <row r="21" s="2" customFormat="1" spans="1:10">
      <c r="A21" s="30"/>
      <c r="B21" s="25" t="s">
        <v>55</v>
      </c>
      <c r="C21" s="25"/>
      <c r="D21" s="25"/>
      <c r="E21" s="25"/>
      <c r="F21" s="25"/>
      <c r="G21" s="25"/>
      <c r="H21" s="25"/>
      <c r="I21" s="47">
        <f>ROUND(I24+I25,2)</f>
        <v>0</v>
      </c>
      <c r="J21" s="48"/>
    </row>
    <row r="22" ht="262.5" spans="1:10">
      <c r="A22" s="8"/>
      <c r="B22" s="17" t="s">
        <v>24</v>
      </c>
      <c r="C22" s="18" t="s">
        <v>56</v>
      </c>
      <c r="D22" s="18" t="s">
        <v>57</v>
      </c>
      <c r="E22" s="19" t="s">
        <v>58</v>
      </c>
      <c r="F22" s="17" t="s">
        <v>28</v>
      </c>
      <c r="G22" s="20" t="s">
        <v>59</v>
      </c>
      <c r="H22" s="20"/>
      <c r="I22" s="20">
        <f t="shared" si="1"/>
        <v>0</v>
      </c>
      <c r="J22" s="43"/>
    </row>
    <row r="23" ht="199.5" spans="1:10">
      <c r="A23" s="8"/>
      <c r="B23" s="17" t="s">
        <v>30</v>
      </c>
      <c r="C23" s="18" t="s">
        <v>60</v>
      </c>
      <c r="D23" s="18" t="s">
        <v>61</v>
      </c>
      <c r="E23" s="19" t="s">
        <v>62</v>
      </c>
      <c r="F23" s="17" t="s">
        <v>28</v>
      </c>
      <c r="G23" s="20" t="s">
        <v>63</v>
      </c>
      <c r="H23" s="20"/>
      <c r="I23" s="20">
        <f t="shared" si="1"/>
        <v>0</v>
      </c>
      <c r="J23" s="43"/>
    </row>
    <row r="24" spans="1:10">
      <c r="A24" s="8"/>
      <c r="B24" s="21" t="s">
        <v>40</v>
      </c>
      <c r="C24" s="22"/>
      <c r="D24" s="22"/>
      <c r="E24" s="22"/>
      <c r="F24" s="22"/>
      <c r="G24" s="23"/>
      <c r="H24" s="24"/>
      <c r="I24" s="20">
        <f>ROUND(SUM(I22:I23),2)</f>
        <v>0</v>
      </c>
      <c r="J24" s="43"/>
    </row>
    <row r="25" spans="1:10">
      <c r="A25" s="8"/>
      <c r="B25" s="26" t="s">
        <v>41</v>
      </c>
      <c r="C25" s="27"/>
      <c r="D25" s="27"/>
      <c r="E25" s="27"/>
      <c r="F25" s="27"/>
      <c r="G25" s="28"/>
      <c r="H25" s="29"/>
      <c r="I25" s="20">
        <v>0</v>
      </c>
      <c r="J25" s="43"/>
    </row>
    <row r="26" spans="1:10">
      <c r="A26" s="8"/>
      <c r="B26" s="25" t="s">
        <v>64</v>
      </c>
      <c r="C26" s="25"/>
      <c r="D26" s="25"/>
      <c r="E26" s="25"/>
      <c r="F26" s="25"/>
      <c r="G26" s="25"/>
      <c r="H26" s="25"/>
      <c r="I26" s="47">
        <f>ROUND(I28+I29,2)</f>
        <v>0</v>
      </c>
      <c r="J26" s="43"/>
    </row>
    <row r="27" ht="42" spans="1:10">
      <c r="A27" s="8"/>
      <c r="B27" s="17" t="s">
        <v>24</v>
      </c>
      <c r="C27" s="18" t="s">
        <v>65</v>
      </c>
      <c r="D27" s="18" t="s">
        <v>66</v>
      </c>
      <c r="E27" s="19" t="s">
        <v>67</v>
      </c>
      <c r="F27" s="17" t="s">
        <v>28</v>
      </c>
      <c r="G27" s="20" t="s">
        <v>46</v>
      </c>
      <c r="H27" s="20"/>
      <c r="I27" s="20">
        <f>ROUND(G27*H27,2)</f>
        <v>0</v>
      </c>
      <c r="J27" s="43"/>
    </row>
    <row r="28" spans="1:10">
      <c r="A28" s="8"/>
      <c r="B28" s="26" t="s">
        <v>40</v>
      </c>
      <c r="C28" s="27"/>
      <c r="D28" s="27"/>
      <c r="E28" s="27"/>
      <c r="F28" s="27"/>
      <c r="G28" s="28"/>
      <c r="H28" s="29"/>
      <c r="I28" s="20">
        <f>I27</f>
        <v>0</v>
      </c>
      <c r="J28" s="43"/>
    </row>
    <row r="29" spans="1:10">
      <c r="A29" s="8"/>
      <c r="B29" s="26" t="s">
        <v>41</v>
      </c>
      <c r="C29" s="27"/>
      <c r="D29" s="27"/>
      <c r="E29" s="27"/>
      <c r="F29" s="27"/>
      <c r="G29" s="28"/>
      <c r="H29" s="29"/>
      <c r="I29" s="20">
        <v>0</v>
      </c>
      <c r="J29" s="43"/>
    </row>
    <row r="30" spans="1:10">
      <c r="A30" s="8"/>
      <c r="B30" s="25" t="s">
        <v>68</v>
      </c>
      <c r="C30" s="25"/>
      <c r="D30" s="25"/>
      <c r="E30" s="25"/>
      <c r="F30" s="25"/>
      <c r="G30" s="25"/>
      <c r="H30" s="25"/>
      <c r="I30" s="47">
        <f>ROUND(I33+I32,2)</f>
        <v>0</v>
      </c>
      <c r="J30" s="43"/>
    </row>
    <row r="31" ht="126" spans="1:10">
      <c r="A31" s="8"/>
      <c r="B31" s="17" t="s">
        <v>24</v>
      </c>
      <c r="C31" s="18" t="s">
        <v>69</v>
      </c>
      <c r="D31" s="18" t="s">
        <v>70</v>
      </c>
      <c r="E31" s="19" t="s">
        <v>71</v>
      </c>
      <c r="F31" s="17" t="s">
        <v>28</v>
      </c>
      <c r="G31" s="20" t="s">
        <v>72</v>
      </c>
      <c r="H31" s="20"/>
      <c r="I31" s="20">
        <f>ROUND(G31*H31,2)</f>
        <v>0</v>
      </c>
      <c r="J31" s="43"/>
    </row>
    <row r="32" s="1" customFormat="1" spans="1:10">
      <c r="A32" s="8"/>
      <c r="B32" s="31" t="s">
        <v>40</v>
      </c>
      <c r="C32" s="31"/>
      <c r="D32" s="31"/>
      <c r="E32" s="31"/>
      <c r="F32" s="31"/>
      <c r="G32" s="31"/>
      <c r="H32" s="31"/>
      <c r="I32" s="20">
        <f>I31</f>
        <v>0</v>
      </c>
      <c r="J32" s="43"/>
    </row>
    <row r="33" s="1" customFormat="1" spans="1:10">
      <c r="A33" s="8"/>
      <c r="B33" s="26" t="s">
        <v>41</v>
      </c>
      <c r="C33" s="27"/>
      <c r="D33" s="27"/>
      <c r="E33" s="27"/>
      <c r="F33" s="27"/>
      <c r="G33" s="28"/>
      <c r="H33" s="29"/>
      <c r="I33" s="20">
        <v>0</v>
      </c>
      <c r="J33" s="43"/>
    </row>
    <row r="34" s="1" customFormat="1" spans="1:10">
      <c r="A34" s="8"/>
      <c r="B34" s="25" t="s">
        <v>73</v>
      </c>
      <c r="C34" s="25"/>
      <c r="D34" s="25"/>
      <c r="E34" s="25"/>
      <c r="F34" s="25"/>
      <c r="G34" s="25"/>
      <c r="H34" s="25"/>
      <c r="I34" s="47">
        <f>ROUND(I43+I45,2)</f>
        <v>0</v>
      </c>
      <c r="J34" s="43"/>
    </row>
    <row r="35" s="1" customFormat="1" spans="1:10">
      <c r="A35" s="8"/>
      <c r="B35" s="17" t="s">
        <v>24</v>
      </c>
      <c r="C35" s="18" t="s">
        <v>74</v>
      </c>
      <c r="D35" s="18" t="s">
        <v>75</v>
      </c>
      <c r="E35" s="19" t="s">
        <v>76</v>
      </c>
      <c r="F35" s="17" t="s">
        <v>77</v>
      </c>
      <c r="G35" s="20" t="s">
        <v>78</v>
      </c>
      <c r="H35" s="20"/>
      <c r="I35" s="20">
        <f>ROUND(G35*H35,2)</f>
        <v>0</v>
      </c>
      <c r="J35" s="43"/>
    </row>
    <row r="36" s="1" customFormat="1" ht="21" spans="1:10">
      <c r="A36" s="8"/>
      <c r="B36" s="17" t="s">
        <v>30</v>
      </c>
      <c r="C36" s="18" t="s">
        <v>79</v>
      </c>
      <c r="D36" s="18" t="s">
        <v>80</v>
      </c>
      <c r="E36" s="19" t="s">
        <v>81</v>
      </c>
      <c r="F36" s="17" t="s">
        <v>28</v>
      </c>
      <c r="G36" s="20" t="s">
        <v>72</v>
      </c>
      <c r="H36" s="20"/>
      <c r="I36" s="20">
        <f t="shared" ref="I36:I42" si="2">ROUND(G36*H36,2)</f>
        <v>0</v>
      </c>
      <c r="J36" s="43"/>
    </row>
    <row r="37" s="1" customFormat="1" ht="21" spans="1:10">
      <c r="A37" s="8"/>
      <c r="B37" s="17" t="s">
        <v>35</v>
      </c>
      <c r="C37" s="18" t="s">
        <v>82</v>
      </c>
      <c r="D37" s="18" t="s">
        <v>83</v>
      </c>
      <c r="E37" s="19" t="s">
        <v>84</v>
      </c>
      <c r="F37" s="17" t="s">
        <v>28</v>
      </c>
      <c r="G37" s="20" t="s">
        <v>46</v>
      </c>
      <c r="H37" s="20"/>
      <c r="I37" s="20">
        <f t="shared" si="2"/>
        <v>0</v>
      </c>
      <c r="J37" s="43"/>
    </row>
    <row r="38" s="1" customFormat="1" ht="21" spans="1:10">
      <c r="A38" s="8"/>
      <c r="B38" s="17" t="s">
        <v>85</v>
      </c>
      <c r="C38" s="18" t="s">
        <v>86</v>
      </c>
      <c r="D38" s="18" t="s">
        <v>87</v>
      </c>
      <c r="E38" s="19" t="s">
        <v>88</v>
      </c>
      <c r="F38" s="17" t="s">
        <v>28</v>
      </c>
      <c r="G38" s="20" t="s">
        <v>63</v>
      </c>
      <c r="H38" s="20"/>
      <c r="I38" s="20">
        <f t="shared" si="2"/>
        <v>0</v>
      </c>
      <c r="J38" s="43"/>
    </row>
    <row r="39" s="1" customFormat="1" ht="31.5" spans="1:10">
      <c r="A39" s="8"/>
      <c r="B39" s="17" t="s">
        <v>89</v>
      </c>
      <c r="C39" s="18" t="s">
        <v>90</v>
      </c>
      <c r="D39" s="18" t="s">
        <v>91</v>
      </c>
      <c r="E39" s="19" t="s">
        <v>92</v>
      </c>
      <c r="F39" s="17" t="s">
        <v>28</v>
      </c>
      <c r="G39" s="20" t="s">
        <v>46</v>
      </c>
      <c r="H39" s="20"/>
      <c r="I39" s="20">
        <f t="shared" si="2"/>
        <v>0</v>
      </c>
      <c r="J39" s="43"/>
    </row>
    <row r="40" s="1" customFormat="1" spans="1:10">
      <c r="A40" s="8"/>
      <c r="B40" s="17" t="s">
        <v>93</v>
      </c>
      <c r="C40" s="18" t="s">
        <v>94</v>
      </c>
      <c r="D40" s="18" t="s">
        <v>95</v>
      </c>
      <c r="E40" s="19" t="s">
        <v>96</v>
      </c>
      <c r="F40" s="17" t="s">
        <v>97</v>
      </c>
      <c r="G40" s="20" t="s">
        <v>98</v>
      </c>
      <c r="H40" s="20"/>
      <c r="I40" s="20">
        <f t="shared" si="2"/>
        <v>0</v>
      </c>
      <c r="J40" s="43"/>
    </row>
    <row r="41" s="1" customFormat="1" ht="31.5" spans="1:10">
      <c r="A41" s="8"/>
      <c r="B41" s="17" t="s">
        <v>99</v>
      </c>
      <c r="C41" s="18" t="s">
        <v>100</v>
      </c>
      <c r="D41" s="18" t="s">
        <v>101</v>
      </c>
      <c r="E41" s="19" t="s">
        <v>102</v>
      </c>
      <c r="F41" s="17" t="s">
        <v>103</v>
      </c>
      <c r="G41" s="20" t="s">
        <v>78</v>
      </c>
      <c r="H41" s="20"/>
      <c r="I41" s="20">
        <f t="shared" si="2"/>
        <v>0</v>
      </c>
      <c r="J41" s="43"/>
    </row>
    <row r="42" s="1" customFormat="1" ht="42" spans="1:10">
      <c r="A42" s="8"/>
      <c r="B42" s="17" t="s">
        <v>104</v>
      </c>
      <c r="C42" s="18" t="s">
        <v>105</v>
      </c>
      <c r="D42" s="18" t="s">
        <v>106</v>
      </c>
      <c r="E42" s="19" t="s">
        <v>107</v>
      </c>
      <c r="F42" s="17" t="s">
        <v>108</v>
      </c>
      <c r="G42" s="20" t="s">
        <v>109</v>
      </c>
      <c r="H42" s="20"/>
      <c r="I42" s="20">
        <f t="shared" si="2"/>
        <v>0</v>
      </c>
      <c r="J42" s="43"/>
    </row>
    <row r="43" s="1" customFormat="1" spans="1:10">
      <c r="A43" s="8"/>
      <c r="B43" s="31" t="s">
        <v>40</v>
      </c>
      <c r="C43" s="31"/>
      <c r="D43" s="31"/>
      <c r="E43" s="31"/>
      <c r="F43" s="31"/>
      <c r="G43" s="31"/>
      <c r="H43" s="31"/>
      <c r="I43" s="20">
        <f>ROUND(SUM(I35:I42),2)</f>
        <v>0</v>
      </c>
      <c r="J43" s="43"/>
    </row>
    <row r="44" s="3" customFormat="1" ht="67.5" spans="1:10">
      <c r="A44" s="8"/>
      <c r="B44" s="31" t="s">
        <v>24</v>
      </c>
      <c r="C44" s="32" t="s">
        <v>110</v>
      </c>
      <c r="D44" s="32" t="s">
        <v>111</v>
      </c>
      <c r="E44" s="32" t="s">
        <v>112</v>
      </c>
      <c r="F44" s="31" t="s">
        <v>113</v>
      </c>
      <c r="G44" s="33" t="s">
        <v>24</v>
      </c>
      <c r="H44" s="33"/>
      <c r="I44" s="20">
        <f>ROUND(G44*H44,2)</f>
        <v>0</v>
      </c>
      <c r="J44" s="43"/>
    </row>
    <row r="45" s="1" customFormat="1" spans="1:10">
      <c r="A45" s="8"/>
      <c r="B45" s="26" t="s">
        <v>41</v>
      </c>
      <c r="C45" s="27"/>
      <c r="D45" s="27"/>
      <c r="E45" s="27"/>
      <c r="F45" s="27"/>
      <c r="G45" s="28"/>
      <c r="H45" s="29"/>
      <c r="I45" s="33">
        <f>I44</f>
        <v>0</v>
      </c>
      <c r="J45" s="43"/>
    </row>
    <row r="46" s="1" customFormat="1" spans="1:10">
      <c r="A46" s="8"/>
      <c r="B46" s="25" t="s">
        <v>114</v>
      </c>
      <c r="C46" s="25"/>
      <c r="D46" s="25"/>
      <c r="E46" s="25"/>
      <c r="F46" s="25"/>
      <c r="G46" s="25"/>
      <c r="H46" s="25"/>
      <c r="I46" s="47">
        <f>ROUND(I48+I49,2)</f>
        <v>0</v>
      </c>
      <c r="J46" s="43"/>
    </row>
    <row r="47" s="1" customFormat="1" ht="63" spans="1:10">
      <c r="A47" s="8"/>
      <c r="B47" s="17" t="s">
        <v>24</v>
      </c>
      <c r="C47" s="18" t="s">
        <v>115</v>
      </c>
      <c r="D47" s="18" t="s">
        <v>116</v>
      </c>
      <c r="E47" s="19" t="s">
        <v>117</v>
      </c>
      <c r="F47" s="17" t="s">
        <v>118</v>
      </c>
      <c r="G47" s="20" t="s">
        <v>78</v>
      </c>
      <c r="H47" s="20"/>
      <c r="I47" s="20">
        <f>ROUND(G47*H47,2)</f>
        <v>0</v>
      </c>
      <c r="J47" s="43"/>
    </row>
    <row r="48" s="1" customFormat="1" spans="1:10">
      <c r="A48" s="8"/>
      <c r="B48" s="31" t="s">
        <v>40</v>
      </c>
      <c r="C48" s="31"/>
      <c r="D48" s="31"/>
      <c r="E48" s="31"/>
      <c r="F48" s="31"/>
      <c r="G48" s="31"/>
      <c r="H48" s="31"/>
      <c r="I48" s="20">
        <f>SUM(I47:I47)</f>
        <v>0</v>
      </c>
      <c r="J48" s="43"/>
    </row>
    <row r="49" s="1" customFormat="1" spans="1:10">
      <c r="A49" s="8"/>
      <c r="B49" s="26" t="s">
        <v>41</v>
      </c>
      <c r="C49" s="27"/>
      <c r="D49" s="27"/>
      <c r="E49" s="27"/>
      <c r="F49" s="27"/>
      <c r="G49" s="28"/>
      <c r="H49" s="29"/>
      <c r="I49" s="33">
        <v>0</v>
      </c>
      <c r="J49" s="43"/>
    </row>
    <row r="50" s="1" customFormat="1" spans="1:10">
      <c r="A50" s="8"/>
      <c r="B50" s="34" t="s">
        <v>119</v>
      </c>
      <c r="C50" s="34"/>
      <c r="D50" s="34"/>
      <c r="E50" s="34"/>
      <c r="F50" s="34"/>
      <c r="G50" s="34"/>
      <c r="H50" s="34"/>
      <c r="I50" s="41"/>
      <c r="J50" s="43"/>
    </row>
    <row r="51" s="1" customFormat="1" spans="1:10">
      <c r="A51" s="8"/>
      <c r="B51" s="15" t="s">
        <v>8</v>
      </c>
      <c r="C51" s="16"/>
      <c r="D51" s="16"/>
      <c r="E51" s="16"/>
      <c r="F51" s="16"/>
      <c r="G51" s="16"/>
      <c r="H51" s="16"/>
      <c r="I51" s="41">
        <f>ROUND(I52+I58+I64+I72,2)</f>
        <v>0</v>
      </c>
      <c r="J51" s="40"/>
    </row>
    <row r="52" s="1" customFormat="1" spans="1:10">
      <c r="A52" s="8"/>
      <c r="B52" s="15" t="s">
        <v>120</v>
      </c>
      <c r="C52" s="16"/>
      <c r="D52" s="16"/>
      <c r="E52" s="16"/>
      <c r="F52" s="16"/>
      <c r="G52" s="16"/>
      <c r="H52" s="16"/>
      <c r="I52" s="42">
        <f>I56+I57</f>
        <v>0</v>
      </c>
      <c r="J52" s="43"/>
    </row>
    <row r="53" s="1" customFormat="1" spans="1:10">
      <c r="A53" s="8"/>
      <c r="B53" s="17" t="s">
        <v>24</v>
      </c>
      <c r="C53" s="18" t="s">
        <v>121</v>
      </c>
      <c r="D53" s="18" t="s">
        <v>122</v>
      </c>
      <c r="E53" s="19" t="s">
        <v>123</v>
      </c>
      <c r="F53" s="17" t="s">
        <v>103</v>
      </c>
      <c r="G53" s="20" t="s">
        <v>124</v>
      </c>
      <c r="H53" s="20"/>
      <c r="I53" s="20">
        <f>ROUND(G53*H53,2)</f>
        <v>0</v>
      </c>
      <c r="J53" s="43"/>
    </row>
    <row r="54" s="1" customFormat="1" spans="1:10">
      <c r="A54" s="8"/>
      <c r="B54" s="17">
        <v>2</v>
      </c>
      <c r="C54" s="18" t="s">
        <v>125</v>
      </c>
      <c r="D54" s="18" t="s">
        <v>126</v>
      </c>
      <c r="E54" s="19" t="s">
        <v>127</v>
      </c>
      <c r="F54" s="17" t="s">
        <v>103</v>
      </c>
      <c r="G54" s="20" t="s">
        <v>78</v>
      </c>
      <c r="H54" s="20"/>
      <c r="I54" s="20">
        <f t="shared" ref="I54:I60" si="3">ROUND(G54*H54,2)</f>
        <v>0</v>
      </c>
      <c r="J54" s="43"/>
    </row>
    <row r="55" s="1" customFormat="1" spans="1:10">
      <c r="A55" s="8"/>
      <c r="B55" s="17">
        <v>3</v>
      </c>
      <c r="C55" s="18" t="s">
        <v>128</v>
      </c>
      <c r="D55" s="18" t="s">
        <v>129</v>
      </c>
      <c r="E55" s="19" t="s">
        <v>130</v>
      </c>
      <c r="F55" s="17" t="s">
        <v>131</v>
      </c>
      <c r="G55" s="20" t="s">
        <v>78</v>
      </c>
      <c r="H55" s="20"/>
      <c r="I55" s="20">
        <f t="shared" si="3"/>
        <v>0</v>
      </c>
      <c r="J55" s="43"/>
    </row>
    <row r="56" s="1" customFormat="1" spans="1:10">
      <c r="A56" s="8"/>
      <c r="B56" s="35" t="s">
        <v>40</v>
      </c>
      <c r="C56" s="35"/>
      <c r="D56" s="35"/>
      <c r="E56" s="35"/>
      <c r="F56" s="35"/>
      <c r="G56" s="35"/>
      <c r="H56" s="35"/>
      <c r="I56" s="49">
        <f>SUM(I53:I55)</f>
        <v>0</v>
      </c>
      <c r="J56" s="43"/>
    </row>
    <row r="57" s="1" customFormat="1" spans="1:10">
      <c r="A57" s="8"/>
      <c r="B57" s="26" t="s">
        <v>41</v>
      </c>
      <c r="C57" s="27"/>
      <c r="D57" s="27"/>
      <c r="E57" s="27"/>
      <c r="F57" s="27"/>
      <c r="G57" s="28"/>
      <c r="H57" s="29"/>
      <c r="I57" s="49">
        <v>0</v>
      </c>
      <c r="J57" s="43"/>
    </row>
    <row r="58" s="1" customFormat="1" spans="1:10">
      <c r="A58" s="8"/>
      <c r="B58" s="15" t="s">
        <v>132</v>
      </c>
      <c r="C58" s="16"/>
      <c r="D58" s="16"/>
      <c r="E58" s="16"/>
      <c r="F58" s="16"/>
      <c r="G58" s="16"/>
      <c r="H58" s="16"/>
      <c r="I58" s="42">
        <f>I61+I63</f>
        <v>0</v>
      </c>
      <c r="J58" s="43"/>
    </row>
    <row r="59" s="1" customFormat="1" ht="21" spans="1:10">
      <c r="A59" s="8"/>
      <c r="B59" s="17" t="s">
        <v>24</v>
      </c>
      <c r="C59" s="18" t="s">
        <v>133</v>
      </c>
      <c r="D59" s="18" t="s">
        <v>134</v>
      </c>
      <c r="E59" s="19" t="s">
        <v>135</v>
      </c>
      <c r="F59" s="17" t="s">
        <v>103</v>
      </c>
      <c r="G59" s="20" t="s">
        <v>124</v>
      </c>
      <c r="H59" s="20"/>
      <c r="I59" s="20">
        <f t="shared" si="3"/>
        <v>0</v>
      </c>
      <c r="J59" s="43"/>
    </row>
    <row r="60" s="1" customFormat="1" spans="1:10">
      <c r="A60" s="8"/>
      <c r="B60" s="17" t="s">
        <v>30</v>
      </c>
      <c r="C60" s="18" t="s">
        <v>136</v>
      </c>
      <c r="D60" s="18" t="s">
        <v>137</v>
      </c>
      <c r="E60" s="19" t="s">
        <v>138</v>
      </c>
      <c r="F60" s="17" t="s">
        <v>139</v>
      </c>
      <c r="G60" s="20" t="s">
        <v>124</v>
      </c>
      <c r="H60" s="20"/>
      <c r="I60" s="20">
        <f t="shared" si="3"/>
        <v>0</v>
      </c>
      <c r="J60" s="43"/>
    </row>
    <row r="61" s="4" customFormat="1" ht="12" spans="1:10">
      <c r="A61" s="11"/>
      <c r="B61" s="36" t="s">
        <v>40</v>
      </c>
      <c r="C61" s="36"/>
      <c r="D61" s="36"/>
      <c r="E61" s="36"/>
      <c r="F61" s="36"/>
      <c r="G61" s="36"/>
      <c r="H61" s="36"/>
      <c r="I61" s="50">
        <f>SUM(I59:I60)</f>
        <v>0</v>
      </c>
      <c r="J61" s="51"/>
    </row>
    <row r="62" s="5" customFormat="1" ht="21" customHeight="1" spans="1:9">
      <c r="A62" s="31" t="s">
        <v>24</v>
      </c>
      <c r="B62" s="31" t="s">
        <v>24</v>
      </c>
      <c r="C62" s="32" t="s">
        <v>140</v>
      </c>
      <c r="D62" s="32" t="s">
        <v>141</v>
      </c>
      <c r="E62" s="32" t="s">
        <v>142</v>
      </c>
      <c r="F62" s="31" t="s">
        <v>113</v>
      </c>
      <c r="G62" s="33" t="s">
        <v>24</v>
      </c>
      <c r="H62" s="33"/>
      <c r="I62" s="33">
        <f>H62</f>
        <v>0</v>
      </c>
    </row>
    <row r="63" s="1" customFormat="1" spans="1:10">
      <c r="A63" s="8"/>
      <c r="B63" s="26" t="s">
        <v>41</v>
      </c>
      <c r="C63" s="27"/>
      <c r="D63" s="27"/>
      <c r="E63" s="27"/>
      <c r="F63" s="27"/>
      <c r="G63" s="28"/>
      <c r="H63" s="29"/>
      <c r="I63" s="33">
        <f>I62</f>
        <v>0</v>
      </c>
      <c r="J63" s="43"/>
    </row>
    <row r="64" s="1" customFormat="1" spans="1:10">
      <c r="A64" s="8"/>
      <c r="B64" s="15" t="s">
        <v>143</v>
      </c>
      <c r="C64" s="16"/>
      <c r="D64" s="16"/>
      <c r="E64" s="16"/>
      <c r="F64" s="16"/>
      <c r="G64" s="16"/>
      <c r="H64" s="16"/>
      <c r="I64" s="42">
        <f>I69+I71</f>
        <v>0</v>
      </c>
      <c r="J64" s="43"/>
    </row>
    <row r="65" s="1" customFormat="1" ht="21" spans="1:10">
      <c r="A65" s="8"/>
      <c r="B65" s="17" t="s">
        <v>24</v>
      </c>
      <c r="C65" s="18" t="s">
        <v>144</v>
      </c>
      <c r="D65" s="18" t="s">
        <v>145</v>
      </c>
      <c r="E65" s="19" t="s">
        <v>146</v>
      </c>
      <c r="F65" s="17" t="s">
        <v>139</v>
      </c>
      <c r="G65" s="20" t="s">
        <v>78</v>
      </c>
      <c r="H65" s="20"/>
      <c r="I65" s="20">
        <f>ROUND(G65*H65,2)</f>
        <v>0</v>
      </c>
      <c r="J65" s="43"/>
    </row>
    <row r="66" s="1" customFormat="1" spans="1:10">
      <c r="A66" s="8"/>
      <c r="B66" s="17" t="s">
        <v>30</v>
      </c>
      <c r="C66" s="18" t="s">
        <v>147</v>
      </c>
      <c r="D66" s="18" t="s">
        <v>126</v>
      </c>
      <c r="E66" s="19" t="s">
        <v>148</v>
      </c>
      <c r="F66" s="17" t="s">
        <v>103</v>
      </c>
      <c r="G66" s="20" t="s">
        <v>78</v>
      </c>
      <c r="H66" s="20"/>
      <c r="I66" s="20">
        <f>ROUND(G66*H66,2)</f>
        <v>0</v>
      </c>
      <c r="J66" s="43"/>
    </row>
    <row r="67" s="1" customFormat="1" ht="94.5" spans="1:10">
      <c r="A67" s="8"/>
      <c r="B67" s="17" t="s">
        <v>35</v>
      </c>
      <c r="C67" s="18" t="s">
        <v>149</v>
      </c>
      <c r="D67" s="18" t="s">
        <v>129</v>
      </c>
      <c r="E67" s="19" t="s">
        <v>150</v>
      </c>
      <c r="F67" s="17" t="s">
        <v>131</v>
      </c>
      <c r="G67" s="20" t="s">
        <v>78</v>
      </c>
      <c r="H67" s="20"/>
      <c r="I67" s="20">
        <f>ROUND(G67*H67,2)</f>
        <v>0</v>
      </c>
      <c r="J67" s="43"/>
    </row>
    <row r="68" s="1" customFormat="1" spans="1:10">
      <c r="A68" s="8"/>
      <c r="B68" s="17" t="s">
        <v>85</v>
      </c>
      <c r="C68" s="18" t="s">
        <v>151</v>
      </c>
      <c r="D68" s="18" t="s">
        <v>152</v>
      </c>
      <c r="E68" s="19" t="s">
        <v>153</v>
      </c>
      <c r="F68" s="17" t="s">
        <v>131</v>
      </c>
      <c r="G68" s="20" t="s">
        <v>78</v>
      </c>
      <c r="H68" s="20"/>
      <c r="I68" s="20">
        <f>ROUND(G68*H68,2)</f>
        <v>0</v>
      </c>
      <c r="J68" s="43"/>
    </row>
    <row r="69" s="4" customFormat="1" ht="12" spans="1:10">
      <c r="A69" s="11"/>
      <c r="B69" s="36" t="s">
        <v>40</v>
      </c>
      <c r="C69" s="36"/>
      <c r="D69" s="36"/>
      <c r="E69" s="36"/>
      <c r="F69" s="36"/>
      <c r="G69" s="36"/>
      <c r="H69" s="36"/>
      <c r="I69" s="50">
        <f>SUM(I65:I68)</f>
        <v>0</v>
      </c>
      <c r="J69" s="51"/>
    </row>
    <row r="70" s="3" customFormat="1" ht="33.75" spans="1:10">
      <c r="A70" s="8"/>
      <c r="B70" s="31" t="s">
        <v>24</v>
      </c>
      <c r="C70" s="32" t="s">
        <v>154</v>
      </c>
      <c r="D70" s="32" t="s">
        <v>141</v>
      </c>
      <c r="E70" s="32" t="s">
        <v>155</v>
      </c>
      <c r="F70" s="31" t="s">
        <v>113</v>
      </c>
      <c r="G70" s="33" t="s">
        <v>24</v>
      </c>
      <c r="H70" s="33"/>
      <c r="I70" s="33">
        <f>H70</f>
        <v>0</v>
      </c>
      <c r="J70" s="43"/>
    </row>
    <row r="71" s="4" customFormat="1" ht="12" spans="1:10">
      <c r="A71" s="11"/>
      <c r="B71" s="21" t="s">
        <v>41</v>
      </c>
      <c r="C71" s="22"/>
      <c r="D71" s="22"/>
      <c r="E71" s="22"/>
      <c r="F71" s="22"/>
      <c r="G71" s="23"/>
      <c r="H71" s="24"/>
      <c r="I71" s="33">
        <f>I70</f>
        <v>0</v>
      </c>
      <c r="J71" s="51"/>
    </row>
    <row r="72" s="1" customFormat="1" spans="1:10">
      <c r="A72" s="8"/>
      <c r="B72" s="34" t="s">
        <v>119</v>
      </c>
      <c r="C72" s="34"/>
      <c r="D72" s="34"/>
      <c r="E72" s="34"/>
      <c r="F72" s="34"/>
      <c r="G72" s="34"/>
      <c r="H72" s="34"/>
      <c r="I72" s="41"/>
      <c r="J72" s="43"/>
    </row>
    <row r="73" s="1" customFormat="1" ht="36" spans="1:10">
      <c r="A73" s="8"/>
      <c r="B73" s="34" t="s">
        <v>10</v>
      </c>
      <c r="C73" s="34"/>
      <c r="D73" s="34"/>
      <c r="E73" s="34"/>
      <c r="F73" s="34"/>
      <c r="G73" s="34"/>
      <c r="H73" s="34"/>
      <c r="I73" s="41">
        <v>65000</v>
      </c>
      <c r="J73" s="61" t="s">
        <v>11</v>
      </c>
    </row>
    <row r="74" customFormat="1" ht="36" spans="1:10">
      <c r="A74" s="52" t="s">
        <v>156</v>
      </c>
      <c r="B74" s="53" t="s">
        <v>13</v>
      </c>
      <c r="C74" s="53"/>
      <c r="D74" s="53"/>
      <c r="E74" s="53"/>
      <c r="F74" s="54" t="s">
        <v>113</v>
      </c>
      <c r="G74" s="55">
        <v>1</v>
      </c>
      <c r="H74" s="55">
        <v>8900</v>
      </c>
      <c r="I74" s="62">
        <f>H74</f>
        <v>8900</v>
      </c>
      <c r="J74" s="63" t="s">
        <v>11</v>
      </c>
    </row>
    <row r="75" s="2" customFormat="1" ht="14.25" spans="2:12">
      <c r="B75" s="56" t="s">
        <v>157</v>
      </c>
      <c r="C75" s="57"/>
      <c r="D75" s="57"/>
      <c r="E75" s="57"/>
      <c r="F75" s="57"/>
      <c r="G75" s="58"/>
      <c r="H75" s="59"/>
      <c r="I75" s="64"/>
      <c r="J75" s="65"/>
      <c r="K75" s="60"/>
      <c r="L75" s="60"/>
    </row>
    <row r="76" s="2" customFormat="1" spans="7:12">
      <c r="G76" s="60"/>
      <c r="H76" s="60"/>
      <c r="I76" s="66"/>
      <c r="K76" s="60"/>
      <c r="L76" s="60"/>
    </row>
    <row r="77" spans="11:16377">
      <c r="K77" s="6"/>
      <c r="L77" s="6"/>
      <c r="XEW77" s="1">
        <f t="shared" ref="XEW77:XEW80" si="4">SUM(K77:XEV77)</f>
        <v>0</v>
      </c>
    </row>
    <row r="78" spans="11:16377">
      <c r="K78" s="6"/>
      <c r="L78" s="6"/>
      <c r="XEW78" s="1">
        <f t="shared" si="4"/>
        <v>0</v>
      </c>
    </row>
    <row r="79" spans="11:12">
      <c r="K79" s="6"/>
      <c r="L79" s="6"/>
    </row>
    <row r="80" spans="16377:16377">
      <c r="XEW80" s="1">
        <f t="shared" si="4"/>
        <v>0</v>
      </c>
    </row>
  </sheetData>
  <autoFilter ref="A3:XEW80">
    <extLst/>
  </autoFilter>
  <mergeCells count="51">
    <mergeCell ref="B1:J1"/>
    <mergeCell ref="B2:G2"/>
    <mergeCell ref="H2:I2"/>
    <mergeCell ref="H3:I3"/>
    <mergeCell ref="B5:H5"/>
    <mergeCell ref="B6:H6"/>
    <mergeCell ref="B10:H10"/>
    <mergeCell ref="B11:H11"/>
    <mergeCell ref="B12:H12"/>
    <mergeCell ref="B15:H15"/>
    <mergeCell ref="B16:H16"/>
    <mergeCell ref="B17:H17"/>
    <mergeCell ref="B19:H19"/>
    <mergeCell ref="B20:H20"/>
    <mergeCell ref="B21:H21"/>
    <mergeCell ref="B24:H24"/>
    <mergeCell ref="B25:H25"/>
    <mergeCell ref="B26:H26"/>
    <mergeCell ref="B28:H28"/>
    <mergeCell ref="B29:H29"/>
    <mergeCell ref="B30:H30"/>
    <mergeCell ref="B32:H32"/>
    <mergeCell ref="B33:H33"/>
    <mergeCell ref="B34:H34"/>
    <mergeCell ref="B43:H43"/>
    <mergeCell ref="B45:H45"/>
    <mergeCell ref="B46:H46"/>
    <mergeCell ref="B48:H48"/>
    <mergeCell ref="B49:H49"/>
    <mergeCell ref="B50:H50"/>
    <mergeCell ref="B51:H51"/>
    <mergeCell ref="B52:H52"/>
    <mergeCell ref="B56:H56"/>
    <mergeCell ref="B57:H57"/>
    <mergeCell ref="B58:H58"/>
    <mergeCell ref="B61:H61"/>
    <mergeCell ref="B63:H63"/>
    <mergeCell ref="B64:H64"/>
    <mergeCell ref="B69:H69"/>
    <mergeCell ref="B71:H71"/>
    <mergeCell ref="B72:H72"/>
    <mergeCell ref="B73:H73"/>
    <mergeCell ref="B74:E74"/>
    <mergeCell ref="B75:H75"/>
    <mergeCell ref="B3:B4"/>
    <mergeCell ref="C3:C4"/>
    <mergeCell ref="D3:D4"/>
    <mergeCell ref="E3:E4"/>
    <mergeCell ref="F3:F4"/>
    <mergeCell ref="G3:G4"/>
    <mergeCell ref="J3:J4"/>
  </mergeCells>
  <printOptions horizontalCentered="1"/>
  <pageMargins left="0.0790513833992095" right="0.196527777777778" top="0.472222222222222" bottom="0.432638888888889" header="0.968379446640316" footer="0.395256916996047"/>
  <pageSetup paperSize="9" pageOrder="overThenDown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工程量清单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张向莉</cp:lastModifiedBy>
  <dcterms:created xsi:type="dcterms:W3CDTF">2024-09-09T07:33:00Z</dcterms:created>
  <dcterms:modified xsi:type="dcterms:W3CDTF">2024-11-20T03:11:55Z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A20A213629A646728A64CE6F4B72B342_13</vt:lpwstr>
  </property>
  <property fmtid="{D5CDD505-2E9C-101B-9397-08002B2CF9AE}" pid="3" name="KSOProductBuildVer">
    <vt:lpwstr>2052-12.1.0.16399</vt:lpwstr>
  </property>
  <property fmtid="{D5CDD505-2E9C-101B-9397-08002B2CF9AE}" pid="4" name="KSOReadingLayout">
    <vt:bool>true</vt:bool>
  </property>
</Properties>
</file>